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8_{476F1A0F-BF43-4C0F-8E09-8890A92B46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ภาพรวม" sheetId="1" r:id="rId1"/>
    <sheet name="ข้อมูลรายคณ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F9" i="1"/>
  <c r="G9" i="1"/>
  <c r="B10" i="1"/>
  <c r="C10" i="1"/>
  <c r="F10" i="1"/>
  <c r="G10" i="1"/>
  <c r="B11" i="1"/>
  <c r="C11" i="1"/>
  <c r="F11" i="1"/>
  <c r="G11" i="1"/>
  <c r="B12" i="1"/>
  <c r="C12" i="1"/>
  <c r="F12" i="1"/>
  <c r="G12" i="1"/>
  <c r="B13" i="1"/>
  <c r="C13" i="1"/>
  <c r="D11" i="1" l="1"/>
  <c r="H9" i="1"/>
  <c r="D12" i="1"/>
  <c r="D13" i="1"/>
  <c r="D9" i="1"/>
  <c r="H12" i="1"/>
  <c r="H11" i="1"/>
  <c r="D10" i="1"/>
  <c r="H10" i="1"/>
  <c r="E6" i="1"/>
  <c r="C6" i="1"/>
  <c r="A6" i="1"/>
  <c r="G6" i="1" l="1"/>
</calcChain>
</file>

<file path=xl/sharedStrings.xml><?xml version="1.0" encoding="utf-8"?>
<sst xmlns="http://schemas.openxmlformats.org/spreadsheetml/2006/main" count="368" uniqueCount="121">
  <si>
    <t>สถิติการศึกษาดูงาน Smart City</t>
  </si>
  <si>
    <t>จำนวนคณะทั้งหมด</t>
  </si>
  <si>
    <t>ผู้เข้าร่วมทั้งหมด</t>
  </si>
  <si>
    <t>จังหวัดที่เข้าร่วม</t>
  </si>
  <si>
    <t>เฉลี่ยคนต่อคณะ</t>
  </si>
  <si>
    <t>ปีงบประมาณ</t>
  </si>
  <si>
    <t>จำนวนคณะ</t>
  </si>
  <si>
    <t>จำนวนคน</t>
  </si>
  <si>
    <t>สัดส่วนจำนวนคน</t>
  </si>
  <si>
    <t>เฉลี่ยคน/คณะ</t>
  </si>
  <si>
    <t>เดือน</t>
  </si>
  <si>
    <t>มกราคม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</si>
  <si>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</si>
  <si>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</si>
  <si>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</si>
  <si>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</si>
  <si>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</si>
  <si>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</si>
  <si>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</si>
  <si>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ลำดับ</t>
  </si>
  <si>
    <t>วันที่</t>
  </si>
  <si>
    <t>ประเภทองค์กร</t>
  </si>
  <si>
    <t>ชื่อองค์กร</t>
  </si>
  <si>
    <t>จังหวัด</t>
  </si>
  <si>
    <t>ภูมิภาค</t>
  </si>
  <si>
    <t>จำนวนผู้เข้าร่วม (คน)</t>
  </si>
  <si>
    <t>ลักษณะคณะ</t>
  </si>
  <si>
    <t>เทศบาลตำบล</t>
  </si>
  <si>
    <t>เหนือ</t>
  </si>
  <si>
    <t>คณะศึกษาดูงานทั่วไป</t>
  </si>
  <si>
    <t>องค์การบริหารส่วนตำบล</t>
  </si>
  <si>
    <t>นครราชสีมา</t>
  </si>
  <si>
    <t>ตะวันออกเฉียงเหนือ</t>
  </si>
  <si>
    <t>อุบลราชธานี</t>
  </si>
  <si>
    <t>ศรีสะเกษ</t>
  </si>
  <si>
    <t>สุพรรณบุรี</t>
  </si>
  <si>
    <t>กลาง</t>
  </si>
  <si>
    <t>ขอนแก่น</t>
  </si>
  <si>
    <t>บุรีรัมย์</t>
  </si>
  <si>
    <t>ฉะเชิงเทรา</t>
  </si>
  <si>
    <t>ตะวันออก</t>
  </si>
  <si>
    <t>ร้อยเอ็ด</t>
  </si>
  <si>
    <t>พระนครศรีอยุธยา</t>
  </si>
  <si>
    <t>เทศบาลนคร</t>
  </si>
  <si>
    <t>เทศบาลเมือง</t>
  </si>
  <si>
    <t>นนทบุรี</t>
  </si>
  <si>
    <t>ลำปาง</t>
  </si>
  <si>
    <t>กาญจนบุรี</t>
  </si>
  <si>
    <t>ลพบุรี</t>
  </si>
  <si>
    <t>หนองกุง</t>
  </si>
  <si>
    <t>มหาสารคาม</t>
  </si>
  <si>
    <t>สระบุรี</t>
  </si>
  <si>
    <t>นครสวรรค์</t>
  </si>
  <si>
    <t>สุรินทร์</t>
  </si>
  <si>
    <t>สมุทรปราการ</t>
  </si>
  <si>
    <t>สระแก้ว</t>
  </si>
  <si>
    <t>เครือข่าย depa</t>
  </si>
  <si>
    <t>องค์การบริหารส่วนจังหวัด</t>
  </si>
  <si>
    <t>ระยอง</t>
  </si>
  <si>
    <t>เสม็ดใต้</t>
  </si>
  <si>
    <t>ชลบุรี</t>
  </si>
  <si>
    <t>สามพราน</t>
  </si>
  <si>
    <t>นครปฐม</t>
  </si>
  <si>
    <t>จันทบุรี</t>
  </si>
  <si>
    <t>บางแม่นาง</t>
  </si>
  <si>
    <t>วัฒนานคร</t>
  </si>
  <si>
    <t>สีชมพู</t>
  </si>
  <si>
    <t>สาวะถี</t>
  </si>
  <si>
    <t>ขลุง</t>
  </si>
  <si>
    <t>รังกาใหญ่</t>
  </si>
  <si>
    <t>ปะคำ</t>
  </si>
  <si>
    <t>เกาะคา</t>
  </si>
  <si>
    <t>เวียงชัย</t>
  </si>
  <si>
    <t>ทุ่งหลวง</t>
  </si>
  <si>
    <t>โตนด</t>
  </si>
  <si>
    <t>สุโขทัย</t>
  </si>
  <si>
    <t>ดงดินแดง</t>
  </si>
  <si>
    <t>บุ่งไหม</t>
  </si>
  <si>
    <t>หินซ้อน</t>
  </si>
  <si>
    <t>เขวา</t>
  </si>
  <si>
    <t>หนองลาด</t>
  </si>
  <si>
    <t>สกลนคร</t>
  </si>
  <si>
    <t>ลำสามแก้ว</t>
  </si>
  <si>
    <t>ปทุมธานี</t>
  </si>
  <si>
    <t>แหลมงอบ</t>
  </si>
  <si>
    <t>ตราด</t>
  </si>
  <si>
    <t>บางเสร่</t>
  </si>
  <si>
    <t>เกาะช้าง</t>
  </si>
  <si>
    <t>คลองใหญ่</t>
  </si>
  <si>
    <t>หนองเสม็ด</t>
  </si>
  <si>
    <t>บ่อพลอย</t>
  </si>
  <si>
    <t>บ้านไร่</t>
  </si>
  <si>
    <t>ราชบุรี</t>
  </si>
  <si>
    <t>เขาพระ</t>
  </si>
  <si>
    <t>แปลงยาว</t>
  </si>
  <si>
    <t>สร่างโศก</t>
  </si>
  <si>
    <t>พรรณานคร</t>
  </si>
  <si>
    <t>มหาสวัสดิ์</t>
  </si>
  <si>
    <t>โค้งไผ่</t>
  </si>
  <si>
    <t>กำแพงเพชร</t>
  </si>
  <si>
    <t>ไทรน้อย</t>
  </si>
  <si>
    <t>พยอม</t>
  </si>
  <si>
    <t>เสาธงหิน</t>
  </si>
  <si>
    <t>หัวถนน</t>
  </si>
  <si>
    <t>จักราช</t>
  </si>
  <si>
    <t>บึงพระ</t>
  </si>
  <si>
    <t>พิษณุโลก</t>
  </si>
  <si>
    <t>โนนเมือง</t>
  </si>
  <si>
    <t>ภารแอ่น</t>
  </si>
  <si>
    <t>อู่โลก</t>
  </si>
  <si>
    <t>สำโรงเหนือ</t>
  </si>
  <si>
    <t>แสนตอ</t>
  </si>
  <si>
    <t>ธรรมศาลา</t>
  </si>
  <si>
    <t>จอมพล</t>
  </si>
  <si>
    <t>แสลงโทน</t>
  </si>
  <si>
    <t>บ้านเกาะ</t>
  </si>
  <si>
    <t>มุกดาหาร</t>
  </si>
  <si>
    <t>บ้านชัฏป่าหวาย</t>
  </si>
  <si>
    <t>สำนักทอง</t>
  </si>
  <si>
    <t>แกดำ</t>
  </si>
  <si>
    <t>หนองบัว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</si>
</sst>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>
    <font>
      <sz val="11"/>
      <name val="Carlito"/>
    </font>
    <font>
      <sz val="10"/>
      <color rgb="FF1F2937"/>
      <name val="Arial"/>
      <family val="2"/>
    </font>
    <font>
      <b/>
      <sz val="10"/>
      <color rgb="FFFFFFFF"/>
      <name val="Arial"/>
      <family val="2"/>
    </font>
    <font>
      <i/>
      <sz val="9"/>
      <color rgb="FF52606D"/>
      <name val="Arial"/>
      <family val="2"/>
    </font>
    <font>
      <b/>
      <sz val="16"/>
      <color rgb="FF17365D"/>
      <name val="Arial"/>
      <family val="2"/>
    </font>
    <font>
      <sz val="11"/>
      <name val="Carlito"/>
    </font>
    <font>
      <b/>
      <u/>
      <sz val="16"/>
      <color rgb="FF17365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3" fillId="0" borderId="0" xfId="1" applyFont="1"/>
    <xf numFmtId="0" fontId="0" fillId="0" borderId="0" xfId="1" applyFont="1" applyAlignment="1">
      <alignment vertical="center"/>
    </xf>
    <xf numFmtId="0" fontId="1" fillId="0" borderId="5" xfId="1" applyFont="1" applyBorder="1" applyAlignment="1">
      <alignment horizontal="center" vertical="center"/>
    </xf>
    <xf numFmtId="3" fontId="1" fillId="0" borderId="5" xfId="1" applyNumberFormat="1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14" fontId="1" fillId="0" borderId="5" xfId="1" applyNumberFormat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14" fontId="1" fillId="0" borderId="9" xfId="1" applyNumberFormat="1" applyFont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3" xfId="1" applyFont="1" applyBorder="1" applyAlignment="1">
      <alignment vertical="center"/>
    </xf>
    <xf numFmtId="0" fontId="0" fillId="0" borderId="12" xfId="1" applyFont="1" applyBorder="1" applyAlignment="1">
      <alignment vertical="center"/>
    </xf>
    <xf numFmtId="0" fontId="6" fillId="6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164" fontId="4" fillId="5" borderId="5" xfId="1" applyNumberFormat="1" applyFont="1" applyFill="1" applyBorder="1" applyAlignment="1">
      <alignment horizontal="center" vertical="center"/>
    </xf>
    <xf numFmtId="3" fontId="4" fillId="5" borderId="5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ปกติ" xfId="0" builtinId="0"/>
  </cellStyles>
  <dxfs count="15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th-TH"/>
              <a:t>จำนวนผู้เข้าร่วมตามประเภทองค์กร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จำนวนคณะ</c:v>
          </c:tx>
          <c:invertIfNegative val="1"/>
          <c:cat>
            <c:strRef>
              <c:f>ภาพรวม!$A$9:$A$13</c:f>
              <c:strCache>
                <c:ptCount val="5"/>
                <c:pt idx="0">
                  <c:v>องค์การบริหารส่วนตำบล</c:v>
                </c:pt>
                <c:pt idx="1">
                  <c:v>เทศบาลตำบล</c:v>
                </c:pt>
                <c:pt idx="2">
                  <c:v>เทศบาลเมือง</c:v>
                </c:pt>
                <c:pt idx="3">
                  <c:v>เทศบาลนคร</c:v>
                </c:pt>
                <c:pt idx="4">
                  <c:v>องค์การบริหารส่วนจังหวัด</c:v>
                </c:pt>
              </c:strCache>
            </c:strRef>
          </c:cat>
          <c:val>
            <c:numRef>
              <c:f>ภาพรวม!$B$9:$B$13</c:f>
              <c:numCache>
                <c:formatCode>#,##0</c:formatCode>
                <c:ptCount val="5"/>
                <c:pt idx="0">
                  <c:v>19</c:v>
                </c:pt>
                <c:pt idx="1">
                  <c:v>28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A-46A1-9ACA-EBDF925711E7}"/>
            </c:ext>
          </c:extLst>
        </c:ser>
        <c:ser>
          <c:idx val="1"/>
          <c:order val="1"/>
          <c:tx>
            <c:v>จำนวนคน</c:v>
          </c:tx>
          <c:invertIfNegative val="1"/>
          <c:cat>
            <c:strRef>
              <c:f>ภาพรวม!$A$9:$A$13</c:f>
              <c:strCache>
                <c:ptCount val="5"/>
                <c:pt idx="0">
                  <c:v>องค์การบริหารส่วนตำบล</c:v>
                </c:pt>
                <c:pt idx="1">
                  <c:v>เทศบาลตำบล</c:v>
                </c:pt>
                <c:pt idx="2">
                  <c:v>เทศบาลเมือง</c:v>
                </c:pt>
                <c:pt idx="3">
                  <c:v>เทศบาลนคร</c:v>
                </c:pt>
                <c:pt idx="4">
                  <c:v>องค์การบริหารส่วนจังหวัด</c:v>
                </c:pt>
              </c:strCache>
            </c:strRef>
          </c:cat>
          <c:val>
            <c:numRef>
              <c:f>ภาพรวม!$C$9:$C$13</c:f>
              <c:numCache>
                <c:formatCode>#,##0</c:formatCode>
                <c:ptCount val="5"/>
                <c:pt idx="0">
                  <c:v>944</c:v>
                </c:pt>
                <c:pt idx="1">
                  <c:v>1577</c:v>
                </c:pt>
                <c:pt idx="2">
                  <c:v>863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A-46A1-9ACA-EBDF92571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581026</xdr:colOff>
      <xdr:row>13</xdr:row>
      <xdr:rowOff>133350</xdr:rowOff>
    </xdr:from>
    <xdr:to>
      <xdr:col>8</xdr:col>
      <xdr:colOff>104775</xdr:colOff>
      <xdr:row>24</xdr:row>
      <xdr:rowOff>123825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99136BC7-72AD-42CA-898E-9AB14B329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udyVisits" displayName="StudyVisits" ref="A1:J57" totalsRowShown="0" headerRowDxfId="14" dataDxfId="13" headerRowBorderDxfId="11" tableBorderDxfId="12" totalsRowBorderDxfId="10">
  <tableColumns count="10">
    <tableColumn id="1" xr3:uid="{00000000-0010-0000-0000-000001000000}" name="ลำดับ" dataDxfId="9"/>
    <tableColumn id="2" xr3:uid="{00000000-0010-0000-0000-000002000000}" name="วันที่" dataDxfId="8"/>
    <tableColumn id="3" xr3:uid="{00000000-0010-0000-0000-000003000000}" name="เดือน" dataDxfId="7"/>
    <tableColumn id="5" xr3:uid="{00000000-0010-0000-0000-000005000000}" name="ปีงบประมาณ" dataDxfId="6"/>
    <tableColumn id="6" xr3:uid="{00000000-0010-0000-0000-000006000000}" name="ประเภทองค์กร" dataDxfId="5"/>
    <tableColumn id="7" xr3:uid="{00000000-0010-0000-0000-000007000000}" name="ชื่อองค์กร" dataDxfId="4"/>
    <tableColumn id="8" xr3:uid="{00000000-0010-0000-0000-000008000000}" name="จังหวัด" dataDxfId="3"/>
    <tableColumn id="9" xr3:uid="{00000000-0010-0000-0000-000009000000}" name="ภูมิภาค" dataDxfId="2"/>
    <tableColumn id="10" xr3:uid="{00000000-0010-0000-0000-00000A000000}" name="จำนวนผู้เข้าร่วม (คน)" dataDxfId="1"/>
    <tableColumn id="11" xr3:uid="{00000000-0010-0000-0000-00000B000000}" name="ลักษณะคณ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I25"/>
  <sheetViews>
    <sheetView showGridLines="0" zoomScaleNormal="100" workbookViewId="0">
      <pane ySplit="3" topLeftCell="A4" activePane="bottomLeft" state="frozen"/>
      <selection pane="bottomLeft" activeCell="M15" sqref="M15"/>
    </sheetView>
  </sheetViews>
  <sheetFormatPr defaultRowHeight="14.25"/>
  <cols>
    <col min="1" max="1" width="19.875" customWidth="1"/>
    <col min="2" max="2" width="10.625" customWidth="1"/>
    <col min="3" max="3" width="11.5" customWidth="1"/>
    <col min="4" max="4" width="10.625" customWidth="1"/>
    <col min="5" max="5" width="16.75" customWidth="1"/>
    <col min="6" max="6" width="13" customWidth="1"/>
    <col min="7" max="8" width="12" customWidth="1"/>
    <col min="9" max="9" width="9.5" customWidth="1"/>
  </cols>
  <sheetData>
    <row r="1" spans="1:9" ht="14.2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4.25" customHeight="1">
      <c r="A2" s="26"/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6"/>
      <c r="B3" s="26"/>
      <c r="C3" s="26"/>
      <c r="D3" s="26"/>
      <c r="E3" s="26"/>
      <c r="F3" s="26"/>
      <c r="G3" s="26"/>
      <c r="H3" s="26"/>
      <c r="I3" s="26"/>
    </row>
    <row r="4" spans="1:9">
      <c r="A4" s="27" t="s">
        <v>1</v>
      </c>
      <c r="B4" s="27"/>
      <c r="C4" s="27" t="s">
        <v>2</v>
      </c>
      <c r="D4" s="27"/>
      <c r="E4" s="27" t="s">
        <v>3</v>
      </c>
      <c r="F4" s="27"/>
      <c r="G4" s="27" t="s">
        <v>4</v>
      </c>
      <c r="H4" s="27"/>
      <c r="I4" s="27"/>
    </row>
    <row r="5" spans="1:9">
      <c r="A5" s="27"/>
      <c r="B5" s="27"/>
      <c r="C5" s="27"/>
      <c r="D5" s="27"/>
      <c r="E5" s="27"/>
      <c r="F5" s="27"/>
      <c r="G5" s="27"/>
      <c r="H5" s="27"/>
      <c r="I5" s="27"/>
    </row>
    <row r="6" spans="1:9" ht="14.25" customHeight="1">
      <c r="A6" s="29">
        <f>COUNTA(ข้อมูลรายคณะ!$A$2:$A$4865)</f>
        <v>56</v>
      </c>
      <c r="B6" s="29"/>
      <c r="C6" s="29">
        <f>SUM(ข้อมูลรายคณะ!$I$2:$I$4865)</f>
        <v>3384</v>
      </c>
      <c r="D6" s="29"/>
      <c r="E6" s="29">
        <f>--(COUNTIF(ข้อมูลรายคณะ!$G$2:$G$4865,"กระบี่")&gt;0)+--(COUNTIF(ข้อมูลรายคณะ!$G$2:$G$4865,"กรุงเทพมหานคร")&gt;0)+--(COUNTIF(ข้อมูลรายคณะ!$G$2:$G$4865,"กาญจนบุรี")&gt;0)+--(COUNTIF(ข้อมูลรายคณะ!$G$2:$G$4865,"กาฬสินธุ์")&gt;0)+--(COUNTIF(ข้อมูลรายคณะ!$G$2:$G$4865,"กำแพงเพชร")&gt;0)+--(COUNTIF(ข้อมูลรายคณะ!$G$2:$G$4865,"ขอนแก่น")&gt;0)+--(COUNTIF(ข้อมูลรายคณะ!$G$2:$G$4865,"จันทบุรี")&gt;0)+--(COUNTIF(ข้อมูลรายคณะ!$G$2:$G$4865,"ฉะเชิงเทรา")&gt;0)+--(COUNTIF(ข้อมูลรายคณะ!$G$2:$G$4865,"ชลบุรี")&gt;0)+--(COUNTIF(ข้อมูลรายคณะ!$G$2:$G$4865,"ชัยนาท")&gt;0)+--(COUNTIF(ข้อมูลรายคณะ!$G$2:$G$4865,"ชัยภูมิ")&gt;0)+--(COUNTIF(ข้อมูลรายคณะ!$G$2:$G$4865,"ชุมพร")&gt;0)+--(COUNTIF(ข้อมูลรายคณะ!$G$2:$G$4865,"เชียงราย")&gt;0)+--(COUNTIF(ข้อมูลรายคณะ!$G$2:$G$4865,"เชียงใหม่")&gt;0)+--(COUNTIF(ข้อมูลรายคณะ!$G$2:$G$4865,"ตรัง")&gt;0)+--(COUNTIF(ข้อมูลรายคณะ!$G$2:$G$4865,"ตราด")&gt;0)+--(COUNTIF(ข้อมูลรายคณะ!$G$2:$G$4865,"ตาก")&gt;0)+--(COUNTIF(ข้อมูลรายคณะ!$G$2:$G$4865,"นครนายก")&gt;0)+--(COUNTIF(ข้อมูลรายคณะ!$G$2:$G$4865,"นครปฐม")&gt;0)+--(COUNTIF(ข้อมูลรายคณะ!$G$2:$G$4865,"นครพนม")&gt;0)+--(COUNTIF(ข้อมูลรายคณะ!$G$2:$G$4865,"นครราชสีมา")&gt;0)+--(COUNTIF(ข้อมูลรายคณะ!$G$2:$G$4865,"นครศรีธรรมราช")&gt;0)+--(COUNTIF(ข้อมูลรายคณะ!$G$2:$G$4865,"นครสวรรค์")&gt;0)+--(COUNTIF(ข้อมูลรายคณะ!$G$2:$G$4865,"นนทบุรี")&gt;0)+--(COUNTIF(ข้อมูลรายคณะ!$G$2:$G$4865,"นราธิวาส")&gt;0)+--(COUNTIF(ข้อมูลรายคณะ!$G$2:$G$4865,"น่าน")&gt;0)+--(COUNTIF(ข้อมูลรายคณะ!$G$2:$G$4865,"บึงกาฬ")&gt;0)+--(COUNTIF(ข้อมูลรายคณะ!$G$2:$G$4865,"บุรีรัมย์")&gt;0)+--(COUNTIF(ข้อมูลรายคณะ!$G$2:$G$4865,"ปทุมธานี")&gt;0)+--(COUNTIF(ข้อมูลรายคณะ!$G$2:$G$4865,"ประจวบคีรีขันธ์")&gt;0)+--(COUNTIF(ข้อมูลรายคณะ!$G$2:$G$4865,"ปราจีนบุรี")&gt;0)+--(COUNTIF(ข้อมูลรายคณะ!$G$2:$G$4865,"ปัตตานี")&gt;0)+--(COUNTIF(ข้อมูลรายคณะ!$G$2:$G$4865,"พระนครศรีอยุธยา")&gt;0)+--(COUNTIF(ข้อมูลรายคณะ!$G$2:$G$4865,"พะเยา")&gt;0)+--(COUNTIF(ข้อมูลรายคณะ!$G$2:$G$4865,"พังงา")&gt;0)+--(COUNTIF(ข้อมูลรายคณะ!$G$2:$G$4865,"พัทลุง")&gt;0)+--(COUNTIF(ข้อมูลรายคณะ!$G$2:$G$4865,"พิจิตร")&gt;0)+--(COUNTIF(ข้อมูลรายคณะ!$G$2:$G$4865,"พิษณุโลก")&gt;0)+--(COUNTIF(ข้อมูลรายคณะ!$G$2:$G$4865,"เพชรบุรี")&gt;0)+--(COUNTIF(ข้อมูลรายคณะ!$G$2:$G$4865,"เพชรบูรณ์")&gt;0)+--(COUNTIF(ข้อมูลรายคณะ!$G$2:$G$4865,"แพร่")&gt;0)+--(COUNTIF(ข้อมูลรายคณะ!$G$2:$G$4865,"ภูเก็ต")&gt;0)+--(COUNTIF(ข้อมูลรายคณะ!$G$2:$G$4865,"มหาสารคาม")&gt;0)+--(COUNTIF(ข้อมูลรายคณะ!$G$2:$G$4865,"มุกดาหาร")&gt;0)+--(COUNTIF(ข้อมูลรายคณะ!$G$2:$G$4865,"แม่ฮ่องสอน")&gt;0)+--(COUNTIF(ข้อมูลรายคณะ!$G$2:$G$4865,"ยโสธร")&gt;0)+--(COUNTIF(ข้อมูลรายคณะ!$G$2:$G$4865,"ยะลา")&gt;0)+--(COUNTIF(ข้อมูลรายคณะ!$G$2:$G$4865,"ร้อยเอ็ด")&gt;0)+--(COUNTIF(ข้อมูลรายคณะ!$G$2:$G$4865,"ระนอง")&gt;0)+--(COUNTIF(ข้อมูลรายคณะ!$G$2:$G$4865,"ระยอง")&gt;0)+--(COUNTIF(ข้อมูลรายคณะ!$G$2:$G$4865,"ราชบุรี")&gt;0)+--(COUNTIF(ข้อมูลรายคณะ!$G$2:$G$4865,"ลพบุรี")&gt;0)+--(COUNTIF(ข้อมูลรายคณะ!$G$2:$G$4865,"ลำปาง")&gt;0)+--(COUNTIF(ข้อมูลรายคณะ!$G$2:$G$4865,"ลำพูน")&gt;0)+--(COUNTIF(ข้อมูลรายคณะ!$G$2:$G$4865,"เลย")&gt;0)+--(COUNTIF(ข้อมูลรายคณะ!$G$2:$G$4865,"ศรีสะเกษ")&gt;0)+--(COUNTIF(ข้อมูลรายคณะ!$G$2:$G$4865,"สกลนคร")&gt;0)+--(COUNTIF(ข้อมูลรายคณะ!$G$2:$G$4865,"สงขลา")&gt;0)+--(COUNTIF(ข้อมูลรายคณะ!$G$2:$G$4865,"สตูล")&gt;0)+--(COUNTIF(ข้อมูลรายคณะ!$G$2:$G$4865,"สมุทรปราการ")&gt;0)+--(COUNTIF(ข้อมูลรายคณะ!$G$2:$G$4865,"สมุทรสงคราม")&gt;0)+--(COUNTIF(ข้อมูลรายคณะ!$G$2:$G$4865,"สมุทรสาคร")&gt;0)+--(COUNTIF(ข้อมูลรายคณะ!$G$2:$G$4865,"สระแก้ว")&gt;0)+--(COUNTIF(ข้อมูลรายคณะ!$G$2:$G$4865,"สระบุรี")&gt;0)+--(COUNTIF(ข้อมูลรายคณะ!$G$2:$G$4865,"สิงห์บุรี")&gt;0)+--(COUNTIF(ข้อมูลรายคณะ!$G$2:$G$4865,"สุโขทัย")&gt;0)+--(COUNTIF(ข้อมูลรายคณะ!$G$2:$G$4865,"สุพรรณบุรี")&gt;0)+--(COUNTIF(ข้อมูลรายคณะ!$G$2:$G$4865,"สุราษฎร์ธานี")&gt;0)+--(COUNTIF(ข้อมูลรายคณะ!$G$2:$G$4865,"สุรินทร์")&gt;0)+--(COUNTIF(ข้อมูลรายคณะ!$G$2:$G$4865,"หนองคาย")&gt;0)+--(COUNTIF(ข้อมูลรายคณะ!$G$2:$G$4865,"หนองบัวลำภู")&gt;0)+--(COUNTIF(ข้อมูลรายคณะ!$G$2:$G$4865,"อ่างทอง")&gt;0)+--(COUNTIF(ข้อมูลรายคณะ!$G$2:$G$4865,"อำนาจเจริญ")&gt;0)+--(COUNTIF(ข้อมูลรายคณะ!$G$2:$G$4865,"อุดรธานี")&gt;0)+--(COUNTIF(ข้อมูลรายคณะ!$G$2:$G$4865,"อุตรดิตถ์")&gt;0)+--(COUNTIF(ข้อมูลรายคณะ!$G$2:$G$4865,"อุทัยธานี")&gt;0)+--(COUNTIF(ข้อมูลรายคณะ!$G$2:$G$4865,"อุบลราชธานี")&gt;0)</f>
        <v>31</v>
      </c>
      <c r="F6" s="29"/>
      <c r="G6" s="28">
        <f>C6/A6</f>
        <v>60.428571428571431</v>
      </c>
      <c r="H6" s="28"/>
      <c r="I6" s="28"/>
    </row>
    <row r="7" spans="1:9" ht="14.25" customHeight="1">
      <c r="A7" s="29"/>
      <c r="B7" s="29"/>
      <c r="C7" s="29"/>
      <c r="D7" s="29"/>
      <c r="E7" s="29"/>
      <c r="F7" s="29"/>
      <c r="G7" s="28"/>
      <c r="H7" s="28"/>
      <c r="I7" s="28"/>
    </row>
    <row r="8" spans="1:9" ht="41.25" customHeight="1">
      <c r="A8" s="19" t="s">
        <v>21</v>
      </c>
      <c r="B8" s="19" t="s">
        <v>6</v>
      </c>
      <c r="C8" s="19" t="s">
        <v>7</v>
      </c>
      <c r="D8" s="19" t="s">
        <v>9</v>
      </c>
      <c r="E8" s="19" t="s">
        <v>24</v>
      </c>
      <c r="F8" s="19" t="s">
        <v>6</v>
      </c>
      <c r="G8" s="19" t="s">
        <v>7</v>
      </c>
      <c r="H8" s="32" t="s">
        <v>8</v>
      </c>
      <c r="I8" s="32"/>
    </row>
    <row r="9" spans="1:9" ht="30" customHeight="1">
      <c r="A9" s="18" t="s">
        <v>30</v>
      </c>
      <c r="B9" s="4">
        <f>COUNTIF(ข้อมูลรายคณะ!$E$2:$E$4865,A9)</f>
        <v>19</v>
      </c>
      <c r="C9" s="4">
        <f>SUMIF(ข้อมูลรายคณะ!$E$2:$E$4865,A9,ข้อมูลรายคณะ!$I$2:$I$4865)</f>
        <v>944</v>
      </c>
      <c r="D9" s="5">
        <f>IF(B9=0,0,C9/B9)</f>
        <v>49.684210526315788</v>
      </c>
      <c r="E9" s="3" t="s">
        <v>32</v>
      </c>
      <c r="F9" s="4">
        <f>COUNTIF(ข้อมูลรายคณะ!$H$2:$H$4865,E9)</f>
        <v>21</v>
      </c>
      <c r="G9" s="4">
        <f>SUMIF(ข้อมูลรายคณะ!$H$2:$H$4865,E9,ข้อมูลรายคณะ!$I$2:$I$4865)</f>
        <v>1533</v>
      </c>
      <c r="H9" s="33">
        <f>G9/SUM($G$9:$G$12)</f>
        <v>0.45301418439716312</v>
      </c>
      <c r="I9" s="33"/>
    </row>
    <row r="10" spans="1:9" ht="30" customHeight="1">
      <c r="A10" s="18" t="s">
        <v>27</v>
      </c>
      <c r="B10" s="4">
        <f>COUNTIF(ข้อมูลรายคณะ!$E$2:$E$4865,A10)</f>
        <v>28</v>
      </c>
      <c r="C10" s="4">
        <f>SUMIF(ข้อมูลรายคณะ!$E$2:$E$4865,A10,ข้อมูลรายคณะ!$I$2:$I$4865)</f>
        <v>1577</v>
      </c>
      <c r="D10" s="5">
        <f>IF(B10=0,0,C10/B10)</f>
        <v>56.321428571428569</v>
      </c>
      <c r="E10" s="3" t="s">
        <v>36</v>
      </c>
      <c r="F10" s="4">
        <f>COUNTIF(ข้อมูลรายคณะ!$H$2:$H$4865,E10)</f>
        <v>20</v>
      </c>
      <c r="G10" s="4">
        <f>SUMIF(ข้อมูลรายคณะ!$H$2:$H$4865,E10,ข้อมูลรายคณะ!$I$2:$I$4865)</f>
        <v>1588</v>
      </c>
      <c r="H10" s="33">
        <f>G10/SUM($G$9:$G$12)</f>
        <v>0.46926713947990545</v>
      </c>
      <c r="I10" s="33"/>
    </row>
    <row r="11" spans="1:9" ht="30" customHeight="1">
      <c r="A11" s="18" t="s">
        <v>44</v>
      </c>
      <c r="B11" s="4">
        <f>COUNTIF(ข้อมูลรายคณะ!$E$2:$E$4865,A11)</f>
        <v>9</v>
      </c>
      <c r="C11" s="4">
        <f>SUMIF(ข้อมูลรายคณะ!$E$2:$E$4865,A11,ข้อมูลรายคณะ!$I$2:$I$4865)</f>
        <v>863</v>
      </c>
      <c r="D11" s="5">
        <f>IF(B11=0,0,C11/B11)</f>
        <v>95.888888888888886</v>
      </c>
      <c r="E11" s="3" t="s">
        <v>40</v>
      </c>
      <c r="F11" s="4">
        <f>COUNTIF(ข้อมูลรายคณะ!$H$2:$H$4865,E11)</f>
        <v>13</v>
      </c>
      <c r="G11" s="4">
        <f>SUMIF(ข้อมูลรายคณะ!$H$2:$H$4865,E11,ข้อมูลรายคณะ!$I$2:$I$4865)</f>
        <v>169</v>
      </c>
      <c r="H11" s="33">
        <f>G11/SUM($G$9:$G$12)</f>
        <v>4.9940898345153667E-2</v>
      </c>
      <c r="I11" s="33"/>
    </row>
    <row r="12" spans="1:9" ht="30" customHeight="1">
      <c r="A12" s="18" t="s">
        <v>43</v>
      </c>
      <c r="B12" s="4">
        <f>COUNTIF(ข้อมูลรายคณะ!$E$2:$E$4865,A12)</f>
        <v>0</v>
      </c>
      <c r="C12" s="4">
        <f>SUMIF(ข้อมูลรายคณะ!$E$2:$E$4865,A12,ข้อมูลรายคณะ!$I$2:$I$4865)</f>
        <v>0</v>
      </c>
      <c r="D12" s="5">
        <f>IF(B12=0,0,C12/B12)</f>
        <v>0</v>
      </c>
      <c r="E12" s="3" t="s">
        <v>28</v>
      </c>
      <c r="F12" s="4">
        <f>COUNTIF(ข้อมูลรายคณะ!$H$2:$H$4865,E12)</f>
        <v>2</v>
      </c>
      <c r="G12" s="4">
        <f>SUMIF(ข้อมูลรายคณะ!$H$2:$H$4865,E12,ข้อมูลรายคณะ!$I$2:$I$4865)</f>
        <v>94</v>
      </c>
      <c r="H12" s="33">
        <f>G12/SUM($G$9:$G$12)</f>
        <v>2.7777777777777776E-2</v>
      </c>
      <c r="I12" s="33"/>
    </row>
    <row r="13" spans="1:9" ht="30" customHeight="1">
      <c r="A13" s="18" t="s">
        <v>57</v>
      </c>
      <c r="B13" s="4">
        <f>COUNTIF(ข้อมูลรายคณะ!$E$2:$E$4865,A13)</f>
        <v>0</v>
      </c>
      <c r="C13" s="4">
        <f>SUMIF(ข้อมูลรายคณะ!$E$2:$E$4865,A13,ข้อมูลรายคณะ!$I$2:$I$4865)</f>
        <v>0</v>
      </c>
      <c r="D13" s="5">
        <f>IF(B13=0,0,C13/B13)</f>
        <v>0</v>
      </c>
      <c r="E13" s="17"/>
      <c r="F13" s="17"/>
      <c r="G13" s="17"/>
      <c r="H13" s="30"/>
      <c r="I13" s="31"/>
    </row>
    <row r="14" spans="1:9" ht="17.25" customHeight="1">
      <c r="A14" s="20"/>
      <c r="G14" s="2"/>
      <c r="H14" s="2"/>
      <c r="I14" s="21"/>
    </row>
    <row r="15" spans="1:9" ht="17.25" customHeight="1">
      <c r="A15" s="20"/>
      <c r="G15" s="2"/>
      <c r="H15" s="2"/>
      <c r="I15" s="21"/>
    </row>
    <row r="16" spans="1:9" ht="17.25" customHeight="1">
      <c r="A16" s="20"/>
      <c r="G16" s="2"/>
      <c r="H16" s="2"/>
      <c r="I16" s="21"/>
    </row>
    <row r="17" spans="1:9" ht="17.25" customHeight="1">
      <c r="A17" s="20"/>
      <c r="G17" s="2"/>
      <c r="H17" s="2"/>
      <c r="I17" s="21"/>
    </row>
    <row r="18" spans="1:9" ht="17.25" customHeight="1">
      <c r="A18" s="20"/>
      <c r="G18" s="2"/>
      <c r="H18" s="2"/>
      <c r="I18" s="21"/>
    </row>
    <row r="19" spans="1:9" ht="17.25" customHeight="1">
      <c r="A19" s="20"/>
      <c r="G19" s="2"/>
      <c r="H19" s="2"/>
      <c r="I19" s="21"/>
    </row>
    <row r="20" spans="1:9" ht="17.25" customHeight="1">
      <c r="A20" s="20"/>
      <c r="G20" s="2"/>
      <c r="H20" s="2"/>
      <c r="I20" s="21"/>
    </row>
    <row r="21" spans="1:9" ht="17.25" customHeight="1">
      <c r="A21" s="20"/>
      <c r="G21" s="2"/>
      <c r="H21" s="2"/>
      <c r="I21" s="21"/>
    </row>
    <row r="22" spans="1:9" ht="17.25" customHeight="1">
      <c r="A22" s="20"/>
      <c r="G22" s="2"/>
      <c r="H22" s="2"/>
      <c r="I22" s="21"/>
    </row>
    <row r="23" spans="1:9" ht="17.25" customHeight="1">
      <c r="A23" s="20"/>
      <c r="G23" s="2"/>
      <c r="H23" s="2"/>
      <c r="I23" s="21"/>
    </row>
    <row r="24" spans="1:9" ht="17.25" customHeight="1">
      <c r="A24" s="20"/>
      <c r="G24" s="2"/>
      <c r="H24" s="2"/>
      <c r="I24" s="21"/>
    </row>
    <row r="25" spans="1:9">
      <c r="A25" s="24"/>
      <c r="B25" s="25"/>
      <c r="C25" s="25"/>
      <c r="D25" s="25"/>
      <c r="E25" s="25"/>
      <c r="F25" s="25"/>
      <c r="G25" s="25"/>
      <c r="H25" s="25"/>
      <c r="I25" s="22"/>
    </row>
  </sheetData>
  <mergeCells count="15">
    <mergeCell ref="H13:I13"/>
    <mergeCell ref="H8:I8"/>
    <mergeCell ref="H9:I9"/>
    <mergeCell ref="H10:I10"/>
    <mergeCell ref="H11:I11"/>
    <mergeCell ref="H12:I12"/>
    <mergeCell ref="A1:I3"/>
    <mergeCell ref="G4:I5"/>
    <mergeCell ref="G6:I7"/>
    <mergeCell ref="A6:B7"/>
    <mergeCell ref="C6:D7"/>
    <mergeCell ref="E6:F7"/>
    <mergeCell ref="A4:B5"/>
    <mergeCell ref="C4:D5"/>
    <mergeCell ref="E4:F5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9C4DE"/>
  </sheetPr>
  <dimension ref="A1:L105"/>
  <sheetViews>
    <sheetView showGridLines="0" tabSelected="1" zoomScaleNormal="100" workbookViewId="0">
      <pane xSplit="2" ySplit="1" topLeftCell="C38" activePane="bottomRight" state="frozen"/>
      <selection pane="topRight"/>
      <selection pane="bottomLeft"/>
      <selection pane="bottomRight" activeCell="L10" sqref="L10"/>
    </sheetView>
  </sheetViews>
  <sheetFormatPr defaultRowHeight="14.25"/>
  <cols>
    <col min="1" max="1" width="8" customWidth="1"/>
    <col min="2" max="2" width="11.625" customWidth="1"/>
    <col min="3" max="3" width="11.375" customWidth="1"/>
    <col min="4" max="4" width="8.125" customWidth="1"/>
    <col min="5" max="8" width="17.75" customWidth="1"/>
    <col min="9" max="9" width="10.5" customWidth="1"/>
    <col min="10" max="10" width="17.75" customWidth="1"/>
    <col min="12" max="12" width="48" customWidth="1"/>
  </cols>
  <sheetData>
    <row r="1" spans="1:12" ht="33.950000000000003" customHeight="1">
      <c r="A1" s="6" t="s">
        <v>19</v>
      </c>
      <c r="B1" s="7" t="s">
        <v>20</v>
      </c>
      <c r="C1" s="7" t="s">
        <v>10</v>
      </c>
      <c r="D1" s="7" t="s">
        <v>5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  <c r="J1" s="8" t="s">
        <v>26</v>
      </c>
      <c r="L1" s="1"/>
    </row>
    <row r="2" spans="1:12" ht="21" customHeight="1">
      <c r="A2" s="9">
        <v>101</v>
      </c>
      <c r="B2" s="12">
        <v>46043</v>
      </c>
      <c r="C2" s="3" t="s">
        <v>11</v>
      </c>
      <c r="D2" s="3">
        <v>2569</v>
      </c>
      <c r="E2" s="3" t="s">
        <v>44</v>
      </c>
      <c r="F2" s="3" t="s">
        <v>61</v>
      </c>
      <c r="G2" s="3" t="s">
        <v>62</v>
      </c>
      <c r="H2" s="3" t="s">
        <v>36</v>
      </c>
      <c r="I2" s="4">
        <v>69</v>
      </c>
      <c r="J2" s="13" t="s">
        <v>29</v>
      </c>
    </row>
    <row r="3" spans="1:12" ht="21" customHeight="1">
      <c r="A3" s="9">
        <v>102</v>
      </c>
      <c r="B3" s="12">
        <v>46050</v>
      </c>
      <c r="C3" s="3" t="s">
        <v>11</v>
      </c>
      <c r="D3" s="3">
        <v>2569</v>
      </c>
      <c r="E3" s="3" t="s">
        <v>44</v>
      </c>
      <c r="F3" s="3" t="s">
        <v>64</v>
      </c>
      <c r="G3" s="3" t="s">
        <v>45</v>
      </c>
      <c r="H3" s="3" t="s">
        <v>36</v>
      </c>
      <c r="I3" s="4">
        <v>131</v>
      </c>
      <c r="J3" s="13" t="s">
        <v>29</v>
      </c>
    </row>
    <row r="4" spans="1:12" ht="21" customHeight="1">
      <c r="A4" s="9">
        <v>103</v>
      </c>
      <c r="B4" s="12">
        <v>46052</v>
      </c>
      <c r="C4" s="3" t="s">
        <v>11</v>
      </c>
      <c r="D4" s="3">
        <v>2569</v>
      </c>
      <c r="E4" s="3" t="s">
        <v>27</v>
      </c>
      <c r="F4" s="3" t="s">
        <v>65</v>
      </c>
      <c r="G4" s="3" t="s">
        <v>55</v>
      </c>
      <c r="H4" s="3" t="s">
        <v>40</v>
      </c>
      <c r="I4" s="4">
        <v>57</v>
      </c>
      <c r="J4" s="13" t="s">
        <v>29</v>
      </c>
    </row>
    <row r="5" spans="1:12" ht="21" customHeight="1">
      <c r="A5" s="9">
        <v>104</v>
      </c>
      <c r="B5" s="12">
        <v>46092</v>
      </c>
      <c r="C5" s="3" t="s">
        <v>12</v>
      </c>
      <c r="D5" s="3">
        <v>2569</v>
      </c>
      <c r="E5" s="3" t="s">
        <v>27</v>
      </c>
      <c r="F5" s="3" t="s">
        <v>66</v>
      </c>
      <c r="G5" s="3" t="s">
        <v>37</v>
      </c>
      <c r="H5" s="3" t="s">
        <v>32</v>
      </c>
      <c r="I5" s="4">
        <v>81</v>
      </c>
      <c r="J5" s="13" t="s">
        <v>29</v>
      </c>
    </row>
    <row r="6" spans="1:12" ht="21" customHeight="1">
      <c r="A6" s="9">
        <v>105</v>
      </c>
      <c r="B6" s="12">
        <v>46099</v>
      </c>
      <c r="C6" s="3" t="s">
        <v>12</v>
      </c>
      <c r="D6" s="3">
        <v>2569</v>
      </c>
      <c r="E6" s="3" t="s">
        <v>27</v>
      </c>
      <c r="F6" s="3" t="s">
        <v>67</v>
      </c>
      <c r="G6" s="3" t="s">
        <v>37</v>
      </c>
      <c r="H6" s="3" t="s">
        <v>32</v>
      </c>
      <c r="I6" s="4">
        <v>80</v>
      </c>
      <c r="J6" s="13" t="s">
        <v>29</v>
      </c>
    </row>
    <row r="7" spans="1:12" ht="21" customHeight="1">
      <c r="A7" s="9">
        <v>106</v>
      </c>
      <c r="B7" s="12">
        <v>46099</v>
      </c>
      <c r="C7" s="3" t="s">
        <v>12</v>
      </c>
      <c r="D7" s="3">
        <v>2569</v>
      </c>
      <c r="E7" s="3" t="s">
        <v>44</v>
      </c>
      <c r="F7" s="3" t="s">
        <v>68</v>
      </c>
      <c r="G7" s="3" t="s">
        <v>63</v>
      </c>
      <c r="H7" s="3" t="s">
        <v>40</v>
      </c>
      <c r="I7" s="4">
        <v>9</v>
      </c>
      <c r="J7" s="13" t="s">
        <v>29</v>
      </c>
    </row>
    <row r="8" spans="1:12" ht="21" customHeight="1">
      <c r="A8" s="9">
        <v>107</v>
      </c>
      <c r="B8" s="12">
        <v>46100</v>
      </c>
      <c r="C8" s="3" t="s">
        <v>12</v>
      </c>
      <c r="D8" s="3">
        <v>2569</v>
      </c>
      <c r="E8" s="3" t="s">
        <v>27</v>
      </c>
      <c r="F8" s="3" t="s">
        <v>69</v>
      </c>
      <c r="G8" s="3" t="s">
        <v>31</v>
      </c>
      <c r="H8" s="3" t="s">
        <v>32</v>
      </c>
      <c r="I8" s="4">
        <v>88</v>
      </c>
      <c r="J8" s="13" t="s">
        <v>29</v>
      </c>
    </row>
    <row r="9" spans="1:12" ht="21" customHeight="1">
      <c r="A9" s="9">
        <v>108</v>
      </c>
      <c r="B9" s="12">
        <v>46101</v>
      </c>
      <c r="C9" s="3" t="s">
        <v>12</v>
      </c>
      <c r="D9" s="3">
        <v>2569</v>
      </c>
      <c r="E9" s="3" t="s">
        <v>27</v>
      </c>
      <c r="F9" s="3" t="s">
        <v>70</v>
      </c>
      <c r="G9" s="3" t="s">
        <v>38</v>
      </c>
      <c r="H9" s="3" t="s">
        <v>32</v>
      </c>
      <c r="I9" s="4">
        <v>88</v>
      </c>
      <c r="J9" s="13" t="s">
        <v>29</v>
      </c>
    </row>
    <row r="10" spans="1:12" ht="21" customHeight="1">
      <c r="A10" s="9">
        <v>109</v>
      </c>
      <c r="B10" s="12">
        <v>46108</v>
      </c>
      <c r="C10" s="3" t="s">
        <v>12</v>
      </c>
      <c r="D10" s="3">
        <v>2569</v>
      </c>
      <c r="E10" s="3" t="s">
        <v>27</v>
      </c>
      <c r="F10" s="3" t="s">
        <v>71</v>
      </c>
      <c r="G10" s="3" t="s">
        <v>46</v>
      </c>
      <c r="H10" s="3" t="s">
        <v>28</v>
      </c>
      <c r="I10" s="4">
        <v>49</v>
      </c>
      <c r="J10" s="13" t="s">
        <v>29</v>
      </c>
    </row>
    <row r="11" spans="1:12" ht="21" customHeight="1">
      <c r="A11" s="9">
        <v>110</v>
      </c>
      <c r="B11" s="12">
        <v>46115</v>
      </c>
      <c r="C11" s="3" t="s">
        <v>13</v>
      </c>
      <c r="D11" s="3">
        <v>2569</v>
      </c>
      <c r="E11" s="3" t="s">
        <v>30</v>
      </c>
      <c r="F11" s="3" t="s">
        <v>72</v>
      </c>
      <c r="G11" s="3" t="s">
        <v>50</v>
      </c>
      <c r="H11" s="3" t="s">
        <v>32</v>
      </c>
      <c r="I11" s="4">
        <v>45</v>
      </c>
      <c r="J11" s="13" t="s">
        <v>29</v>
      </c>
    </row>
    <row r="12" spans="1:12" ht="21" customHeight="1">
      <c r="A12" s="9">
        <v>111</v>
      </c>
      <c r="B12" s="12">
        <v>46120</v>
      </c>
      <c r="C12" s="3" t="s">
        <v>13</v>
      </c>
      <c r="D12" s="3">
        <v>2569</v>
      </c>
      <c r="E12" s="3" t="s">
        <v>27</v>
      </c>
      <c r="F12" s="3" t="s">
        <v>73</v>
      </c>
      <c r="G12" s="3" t="s">
        <v>41</v>
      </c>
      <c r="H12" s="3" t="s">
        <v>32</v>
      </c>
      <c r="I12" s="4">
        <v>66</v>
      </c>
      <c r="J12" s="13" t="s">
        <v>29</v>
      </c>
    </row>
    <row r="13" spans="1:12" ht="21" customHeight="1">
      <c r="A13" s="9">
        <v>112</v>
      </c>
      <c r="B13" s="12">
        <v>46140</v>
      </c>
      <c r="C13" s="3" t="s">
        <v>13</v>
      </c>
      <c r="D13" s="3">
        <v>2569</v>
      </c>
      <c r="E13" s="3" t="s">
        <v>30</v>
      </c>
      <c r="F13" s="3" t="s">
        <v>74</v>
      </c>
      <c r="G13" s="3" t="s">
        <v>75</v>
      </c>
      <c r="H13" s="3" t="s">
        <v>36</v>
      </c>
      <c r="I13" s="4">
        <v>50</v>
      </c>
      <c r="J13" s="13" t="s">
        <v>29</v>
      </c>
    </row>
    <row r="14" spans="1:12" ht="21" customHeight="1">
      <c r="A14" s="9">
        <v>113</v>
      </c>
      <c r="B14" s="12">
        <v>46142</v>
      </c>
      <c r="C14" s="3" t="s">
        <v>13</v>
      </c>
      <c r="D14" s="3">
        <v>2569</v>
      </c>
      <c r="E14" s="3" t="s">
        <v>30</v>
      </c>
      <c r="F14" s="3" t="s">
        <v>76</v>
      </c>
      <c r="G14" s="3" t="s">
        <v>48</v>
      </c>
      <c r="H14" s="3" t="s">
        <v>36</v>
      </c>
      <c r="I14" s="4">
        <v>45</v>
      </c>
      <c r="J14" s="13" t="s">
        <v>29</v>
      </c>
    </row>
    <row r="15" spans="1:12" ht="21" customHeight="1">
      <c r="A15" s="9">
        <v>114</v>
      </c>
      <c r="B15" s="12">
        <v>46143</v>
      </c>
      <c r="C15" s="3" t="s">
        <v>14</v>
      </c>
      <c r="D15" s="3">
        <v>2569</v>
      </c>
      <c r="E15" s="3" t="s">
        <v>27</v>
      </c>
      <c r="F15" s="3" t="s">
        <v>77</v>
      </c>
      <c r="G15" s="3" t="s">
        <v>33</v>
      </c>
      <c r="H15" s="3" t="s">
        <v>32</v>
      </c>
      <c r="I15" s="4">
        <v>70</v>
      </c>
      <c r="J15" s="13" t="s">
        <v>29</v>
      </c>
    </row>
    <row r="16" spans="1:12" ht="21" customHeight="1">
      <c r="A16" s="9">
        <v>115</v>
      </c>
      <c r="B16" s="12">
        <v>46148</v>
      </c>
      <c r="C16" s="3" t="s">
        <v>14</v>
      </c>
      <c r="D16" s="3">
        <v>2569</v>
      </c>
      <c r="E16" s="3" t="s">
        <v>30</v>
      </c>
      <c r="F16" s="3" t="s">
        <v>78</v>
      </c>
      <c r="G16" s="3" t="s">
        <v>51</v>
      </c>
      <c r="H16" s="3" t="s">
        <v>36</v>
      </c>
      <c r="I16" s="4">
        <v>43</v>
      </c>
      <c r="J16" s="13" t="s">
        <v>29</v>
      </c>
    </row>
    <row r="17" spans="1:10" ht="21" customHeight="1">
      <c r="A17" s="9">
        <v>116</v>
      </c>
      <c r="B17" s="12">
        <v>46149</v>
      </c>
      <c r="C17" s="3" t="s">
        <v>14</v>
      </c>
      <c r="D17" s="3">
        <v>2569</v>
      </c>
      <c r="E17" s="3" t="s">
        <v>44</v>
      </c>
      <c r="F17" s="3" t="s">
        <v>63</v>
      </c>
      <c r="G17" s="3" t="s">
        <v>63</v>
      </c>
      <c r="H17" s="3" t="s">
        <v>40</v>
      </c>
      <c r="I17" s="4">
        <v>30</v>
      </c>
      <c r="J17" s="13" t="s">
        <v>29</v>
      </c>
    </row>
    <row r="18" spans="1:10" ht="21" customHeight="1">
      <c r="A18" s="9">
        <v>117</v>
      </c>
      <c r="B18" s="12">
        <v>46150</v>
      </c>
      <c r="C18" s="3" t="s">
        <v>14</v>
      </c>
      <c r="D18" s="3">
        <v>2569</v>
      </c>
      <c r="E18" s="3" t="s">
        <v>30</v>
      </c>
      <c r="F18" s="3" t="s">
        <v>79</v>
      </c>
      <c r="G18" s="3" t="s">
        <v>50</v>
      </c>
      <c r="H18" s="3" t="s">
        <v>32</v>
      </c>
      <c r="I18" s="4">
        <v>53</v>
      </c>
      <c r="J18" s="13" t="s">
        <v>29</v>
      </c>
    </row>
    <row r="19" spans="1:10" ht="21" customHeight="1">
      <c r="A19" s="9">
        <v>118</v>
      </c>
      <c r="B19" s="12">
        <v>46150</v>
      </c>
      <c r="C19" s="3" t="s">
        <v>14</v>
      </c>
      <c r="D19" s="3">
        <v>2569</v>
      </c>
      <c r="E19" s="3" t="s">
        <v>27</v>
      </c>
      <c r="F19" s="3" t="s">
        <v>80</v>
      </c>
      <c r="G19" s="3" t="s">
        <v>81</v>
      </c>
      <c r="H19" s="3" t="s">
        <v>32</v>
      </c>
      <c r="I19" s="4">
        <v>46</v>
      </c>
      <c r="J19" s="13" t="s">
        <v>29</v>
      </c>
    </row>
    <row r="20" spans="1:10" ht="21" customHeight="1">
      <c r="A20" s="9">
        <v>119</v>
      </c>
      <c r="B20" s="12">
        <v>46150</v>
      </c>
      <c r="C20" s="3" t="s">
        <v>14</v>
      </c>
      <c r="D20" s="3">
        <v>2569</v>
      </c>
      <c r="E20" s="3" t="s">
        <v>44</v>
      </c>
      <c r="F20" s="3" t="s">
        <v>82</v>
      </c>
      <c r="G20" s="3" t="s">
        <v>83</v>
      </c>
      <c r="H20" s="3" t="s">
        <v>36</v>
      </c>
      <c r="I20" s="4">
        <v>300</v>
      </c>
      <c r="J20" s="13" t="s">
        <v>29</v>
      </c>
    </row>
    <row r="21" spans="1:10" ht="21" customHeight="1">
      <c r="A21" s="9">
        <v>120</v>
      </c>
      <c r="B21" s="12">
        <v>46164</v>
      </c>
      <c r="C21" s="3" t="s">
        <v>14</v>
      </c>
      <c r="D21" s="3">
        <v>2569</v>
      </c>
      <c r="E21" s="3" t="s">
        <v>27</v>
      </c>
      <c r="F21" s="3" t="s">
        <v>84</v>
      </c>
      <c r="G21" s="3" t="s">
        <v>85</v>
      </c>
      <c r="H21" s="3" t="s">
        <v>40</v>
      </c>
      <c r="I21" s="4">
        <v>1</v>
      </c>
      <c r="J21" s="13" t="s">
        <v>56</v>
      </c>
    </row>
    <row r="22" spans="1:10" ht="21" customHeight="1">
      <c r="A22" s="9">
        <v>121</v>
      </c>
      <c r="B22" s="12">
        <v>46164</v>
      </c>
      <c r="C22" s="3" t="s">
        <v>14</v>
      </c>
      <c r="D22" s="3">
        <v>2569</v>
      </c>
      <c r="E22" s="3" t="s">
        <v>27</v>
      </c>
      <c r="F22" s="3" t="s">
        <v>86</v>
      </c>
      <c r="G22" s="3" t="s">
        <v>60</v>
      </c>
      <c r="H22" s="3" t="s">
        <v>40</v>
      </c>
      <c r="I22" s="4">
        <v>2</v>
      </c>
      <c r="J22" s="13" t="s">
        <v>56</v>
      </c>
    </row>
    <row r="23" spans="1:10" ht="21" customHeight="1">
      <c r="A23" s="9">
        <v>122</v>
      </c>
      <c r="B23" s="12">
        <v>46164</v>
      </c>
      <c r="C23" s="3" t="s">
        <v>14</v>
      </c>
      <c r="D23" s="3">
        <v>2569</v>
      </c>
      <c r="E23" s="3" t="s">
        <v>27</v>
      </c>
      <c r="F23" s="3" t="s">
        <v>87</v>
      </c>
      <c r="G23" s="3" t="s">
        <v>85</v>
      </c>
      <c r="H23" s="3" t="s">
        <v>40</v>
      </c>
      <c r="I23" s="4">
        <v>1</v>
      </c>
      <c r="J23" s="13" t="s">
        <v>56</v>
      </c>
    </row>
    <row r="24" spans="1:10" ht="21" customHeight="1">
      <c r="A24" s="9">
        <v>123</v>
      </c>
      <c r="B24" s="12">
        <v>46164</v>
      </c>
      <c r="C24" s="3" t="s">
        <v>14</v>
      </c>
      <c r="D24" s="3">
        <v>2569</v>
      </c>
      <c r="E24" s="3" t="s">
        <v>27</v>
      </c>
      <c r="F24" s="3" t="s">
        <v>88</v>
      </c>
      <c r="G24" s="3" t="s">
        <v>85</v>
      </c>
      <c r="H24" s="3" t="s">
        <v>40</v>
      </c>
      <c r="I24" s="4">
        <v>1</v>
      </c>
      <c r="J24" s="13" t="s">
        <v>56</v>
      </c>
    </row>
    <row r="25" spans="1:10" ht="21" customHeight="1">
      <c r="A25" s="9">
        <v>124</v>
      </c>
      <c r="B25" s="12">
        <v>46164</v>
      </c>
      <c r="C25" s="3" t="s">
        <v>14</v>
      </c>
      <c r="D25" s="3">
        <v>2569</v>
      </c>
      <c r="E25" s="3" t="s">
        <v>27</v>
      </c>
      <c r="F25" s="3" t="s">
        <v>89</v>
      </c>
      <c r="G25" s="3" t="s">
        <v>85</v>
      </c>
      <c r="H25" s="3" t="s">
        <v>40</v>
      </c>
      <c r="I25" s="4">
        <v>1</v>
      </c>
      <c r="J25" s="13" t="s">
        <v>56</v>
      </c>
    </row>
    <row r="26" spans="1:10" ht="21" customHeight="1">
      <c r="A26" s="9">
        <v>125</v>
      </c>
      <c r="B26" s="12">
        <v>46164</v>
      </c>
      <c r="C26" s="3" t="s">
        <v>14</v>
      </c>
      <c r="D26" s="3">
        <v>2569</v>
      </c>
      <c r="E26" s="3" t="s">
        <v>27</v>
      </c>
      <c r="F26" s="3" t="s">
        <v>90</v>
      </c>
      <c r="G26" s="3" t="s">
        <v>85</v>
      </c>
      <c r="H26" s="3" t="s">
        <v>40</v>
      </c>
      <c r="I26" s="4">
        <v>1</v>
      </c>
      <c r="J26" s="13" t="s">
        <v>56</v>
      </c>
    </row>
    <row r="27" spans="1:10" ht="21" customHeight="1">
      <c r="A27" s="9">
        <v>126</v>
      </c>
      <c r="B27" s="12">
        <v>46164</v>
      </c>
      <c r="C27" s="3" t="s">
        <v>14</v>
      </c>
      <c r="D27" s="3">
        <v>2569</v>
      </c>
      <c r="E27" s="3" t="s">
        <v>44</v>
      </c>
      <c r="F27" s="3" t="s">
        <v>85</v>
      </c>
      <c r="G27" s="3" t="s">
        <v>85</v>
      </c>
      <c r="H27" s="3" t="s">
        <v>40</v>
      </c>
      <c r="I27" s="4">
        <v>1</v>
      </c>
      <c r="J27" s="13" t="s">
        <v>56</v>
      </c>
    </row>
    <row r="28" spans="1:10" ht="21" customHeight="1">
      <c r="A28" s="9">
        <v>127</v>
      </c>
      <c r="B28" s="12">
        <v>46164</v>
      </c>
      <c r="C28" s="3" t="s">
        <v>14</v>
      </c>
      <c r="D28" s="3">
        <v>2569</v>
      </c>
      <c r="E28" s="3" t="s">
        <v>30</v>
      </c>
      <c r="F28" s="3" t="s">
        <v>59</v>
      </c>
      <c r="G28" s="3" t="s">
        <v>39</v>
      </c>
      <c r="H28" s="3" t="s">
        <v>40</v>
      </c>
      <c r="I28" s="4">
        <v>1</v>
      </c>
      <c r="J28" s="13" t="s">
        <v>56</v>
      </c>
    </row>
    <row r="29" spans="1:10" ht="21" customHeight="1">
      <c r="A29" s="9">
        <v>128</v>
      </c>
      <c r="B29" s="12">
        <v>46164</v>
      </c>
      <c r="C29" s="3" t="s">
        <v>14</v>
      </c>
      <c r="D29" s="3">
        <v>2569</v>
      </c>
      <c r="E29" s="3" t="s">
        <v>27</v>
      </c>
      <c r="F29" s="3" t="s">
        <v>91</v>
      </c>
      <c r="G29" s="3" t="s">
        <v>92</v>
      </c>
      <c r="H29" s="3" t="s">
        <v>36</v>
      </c>
      <c r="I29" s="4">
        <v>3</v>
      </c>
      <c r="J29" s="13" t="s">
        <v>56</v>
      </c>
    </row>
    <row r="30" spans="1:10" ht="21" customHeight="1">
      <c r="A30" s="9">
        <v>129</v>
      </c>
      <c r="B30" s="12">
        <v>46164</v>
      </c>
      <c r="C30" s="3" t="s">
        <v>14</v>
      </c>
      <c r="D30" s="3">
        <v>2569</v>
      </c>
      <c r="E30" s="3" t="s">
        <v>27</v>
      </c>
      <c r="F30" s="3" t="s">
        <v>93</v>
      </c>
      <c r="G30" s="3" t="s">
        <v>35</v>
      </c>
      <c r="H30" s="3" t="s">
        <v>36</v>
      </c>
      <c r="I30" s="4">
        <v>2</v>
      </c>
      <c r="J30" s="13" t="s">
        <v>56</v>
      </c>
    </row>
    <row r="31" spans="1:10" ht="21" customHeight="1">
      <c r="A31" s="9">
        <v>130</v>
      </c>
      <c r="B31" s="12">
        <v>46164</v>
      </c>
      <c r="C31" s="3" t="s">
        <v>14</v>
      </c>
      <c r="D31" s="3">
        <v>2569</v>
      </c>
      <c r="E31" s="3" t="s">
        <v>30</v>
      </c>
      <c r="F31" s="3" t="s">
        <v>94</v>
      </c>
      <c r="G31" s="3" t="s">
        <v>39</v>
      </c>
      <c r="H31" s="3" t="s">
        <v>40</v>
      </c>
      <c r="I31" s="4">
        <v>1</v>
      </c>
      <c r="J31" s="13" t="s">
        <v>56</v>
      </c>
    </row>
    <row r="32" spans="1:10" ht="21" customHeight="1">
      <c r="A32" s="9">
        <v>131</v>
      </c>
      <c r="B32" s="12">
        <v>46168</v>
      </c>
      <c r="C32" s="3" t="s">
        <v>14</v>
      </c>
      <c r="D32" s="3">
        <v>2569</v>
      </c>
      <c r="E32" s="3" t="s">
        <v>27</v>
      </c>
      <c r="F32" s="3" t="s">
        <v>95</v>
      </c>
      <c r="G32" s="3" t="s">
        <v>51</v>
      </c>
      <c r="H32" s="3" t="s">
        <v>36</v>
      </c>
      <c r="I32" s="4">
        <v>70</v>
      </c>
      <c r="J32" s="13" t="s">
        <v>29</v>
      </c>
    </row>
    <row r="33" spans="1:10" ht="21" customHeight="1">
      <c r="A33" s="9">
        <v>132</v>
      </c>
      <c r="B33" s="12">
        <v>46171</v>
      </c>
      <c r="C33" s="3" t="s">
        <v>14</v>
      </c>
      <c r="D33" s="3">
        <v>2569</v>
      </c>
      <c r="E33" s="3" t="s">
        <v>27</v>
      </c>
      <c r="F33" s="3" t="s">
        <v>96</v>
      </c>
      <c r="G33" s="3" t="s">
        <v>81</v>
      </c>
      <c r="H33" s="3" t="s">
        <v>32</v>
      </c>
      <c r="I33" s="4">
        <v>180</v>
      </c>
      <c r="J33" s="13" t="s">
        <v>29</v>
      </c>
    </row>
    <row r="34" spans="1:10" ht="21" customHeight="1">
      <c r="A34" s="9">
        <v>133</v>
      </c>
      <c r="B34" s="12">
        <v>46179</v>
      </c>
      <c r="C34" s="3" t="s">
        <v>15</v>
      </c>
      <c r="D34" s="3">
        <v>2569</v>
      </c>
      <c r="E34" s="3" t="s">
        <v>27</v>
      </c>
      <c r="F34" s="3" t="s">
        <v>97</v>
      </c>
      <c r="G34" s="3" t="s">
        <v>62</v>
      </c>
      <c r="H34" s="3" t="s">
        <v>36</v>
      </c>
      <c r="I34" s="4">
        <v>70</v>
      </c>
      <c r="J34" s="13" t="s">
        <v>29</v>
      </c>
    </row>
    <row r="35" spans="1:10" ht="21" customHeight="1">
      <c r="A35" s="9">
        <v>134</v>
      </c>
      <c r="B35" s="12">
        <v>46191</v>
      </c>
      <c r="C35" s="3" t="s">
        <v>15</v>
      </c>
      <c r="D35" s="3">
        <v>2569</v>
      </c>
      <c r="E35" s="3" t="s">
        <v>30</v>
      </c>
      <c r="F35" s="3" t="s">
        <v>98</v>
      </c>
      <c r="G35" s="3" t="s">
        <v>99</v>
      </c>
      <c r="H35" s="3" t="s">
        <v>28</v>
      </c>
      <c r="I35" s="4">
        <v>45</v>
      </c>
      <c r="J35" s="13" t="s">
        <v>29</v>
      </c>
    </row>
    <row r="36" spans="1:10" ht="21" customHeight="1">
      <c r="A36" s="9">
        <v>135</v>
      </c>
      <c r="B36" s="12">
        <v>46192</v>
      </c>
      <c r="C36" s="3" t="s">
        <v>15</v>
      </c>
      <c r="D36" s="3">
        <v>2569</v>
      </c>
      <c r="E36" s="3" t="s">
        <v>44</v>
      </c>
      <c r="F36" s="3" t="s">
        <v>100</v>
      </c>
      <c r="G36" s="3" t="s">
        <v>45</v>
      </c>
      <c r="H36" s="3" t="s">
        <v>36</v>
      </c>
      <c r="I36" s="4">
        <v>156</v>
      </c>
      <c r="J36" s="13" t="s">
        <v>29</v>
      </c>
    </row>
    <row r="37" spans="1:10" ht="21" customHeight="1">
      <c r="A37" s="9">
        <v>136</v>
      </c>
      <c r="B37" s="12">
        <v>46199</v>
      </c>
      <c r="C37" s="3" t="s">
        <v>15</v>
      </c>
      <c r="D37" s="3">
        <v>2569</v>
      </c>
      <c r="E37" s="3" t="s">
        <v>30</v>
      </c>
      <c r="F37" s="3" t="s">
        <v>101</v>
      </c>
      <c r="G37" s="3" t="s">
        <v>42</v>
      </c>
      <c r="H37" s="3" t="s">
        <v>36</v>
      </c>
      <c r="I37" s="4">
        <v>90</v>
      </c>
      <c r="J37" s="13" t="s">
        <v>29</v>
      </c>
    </row>
    <row r="38" spans="1:10" ht="21" customHeight="1">
      <c r="A38" s="9">
        <v>137</v>
      </c>
      <c r="B38" s="12">
        <v>46211</v>
      </c>
      <c r="C38" s="3" t="s">
        <v>16</v>
      </c>
      <c r="D38" s="3">
        <v>2569</v>
      </c>
      <c r="E38" s="3" t="s">
        <v>44</v>
      </c>
      <c r="F38" s="3" t="s">
        <v>102</v>
      </c>
      <c r="G38" s="3" t="s">
        <v>45</v>
      </c>
      <c r="H38" s="3" t="s">
        <v>36</v>
      </c>
      <c r="I38" s="4">
        <v>122</v>
      </c>
      <c r="J38" s="13" t="s">
        <v>29</v>
      </c>
    </row>
    <row r="39" spans="1:10" ht="21" customHeight="1">
      <c r="A39" s="9">
        <v>138</v>
      </c>
      <c r="B39" s="12">
        <v>46211</v>
      </c>
      <c r="C39" s="3" t="s">
        <v>16</v>
      </c>
      <c r="D39" s="3">
        <v>2569</v>
      </c>
      <c r="E39" s="3" t="s">
        <v>30</v>
      </c>
      <c r="F39" s="3" t="s">
        <v>66</v>
      </c>
      <c r="G39" s="3" t="s">
        <v>37</v>
      </c>
      <c r="H39" s="3" t="s">
        <v>32</v>
      </c>
      <c r="I39" s="4">
        <v>64</v>
      </c>
      <c r="J39" s="13" t="s">
        <v>29</v>
      </c>
    </row>
    <row r="40" spans="1:10" ht="21" customHeight="1">
      <c r="A40" s="9">
        <v>139</v>
      </c>
      <c r="B40" s="12">
        <v>46212</v>
      </c>
      <c r="C40" s="3" t="s">
        <v>16</v>
      </c>
      <c r="D40" s="3">
        <v>2569</v>
      </c>
      <c r="E40" s="3" t="s">
        <v>30</v>
      </c>
      <c r="F40" s="3" t="s">
        <v>103</v>
      </c>
      <c r="G40" s="3" t="s">
        <v>52</v>
      </c>
      <c r="H40" s="3" t="s">
        <v>36</v>
      </c>
      <c r="I40" s="4">
        <v>50</v>
      </c>
      <c r="J40" s="13" t="s">
        <v>29</v>
      </c>
    </row>
    <row r="41" spans="1:10" ht="21" customHeight="1">
      <c r="A41" s="9">
        <v>140</v>
      </c>
      <c r="B41" s="12">
        <v>46213</v>
      </c>
      <c r="C41" s="3" t="s">
        <v>16</v>
      </c>
      <c r="D41" s="3">
        <v>2569</v>
      </c>
      <c r="E41" s="3" t="s">
        <v>27</v>
      </c>
      <c r="F41" s="3" t="s">
        <v>104</v>
      </c>
      <c r="G41" s="3" t="s">
        <v>31</v>
      </c>
      <c r="H41" s="3" t="s">
        <v>32</v>
      </c>
      <c r="I41" s="4">
        <v>43</v>
      </c>
      <c r="J41" s="13" t="s">
        <v>29</v>
      </c>
    </row>
    <row r="42" spans="1:10" ht="21" customHeight="1">
      <c r="A42" s="9">
        <v>141</v>
      </c>
      <c r="B42" s="12">
        <v>46219</v>
      </c>
      <c r="C42" s="3" t="s">
        <v>16</v>
      </c>
      <c r="D42" s="3">
        <v>2569</v>
      </c>
      <c r="E42" s="3" t="s">
        <v>30</v>
      </c>
      <c r="F42" s="3" t="s">
        <v>49</v>
      </c>
      <c r="G42" s="3" t="s">
        <v>34</v>
      </c>
      <c r="H42" s="3" t="s">
        <v>32</v>
      </c>
      <c r="I42" s="4">
        <v>55</v>
      </c>
      <c r="J42" s="13" t="s">
        <v>29</v>
      </c>
    </row>
    <row r="43" spans="1:10" ht="21" customHeight="1">
      <c r="A43" s="9">
        <v>142</v>
      </c>
      <c r="B43" s="12">
        <v>46224</v>
      </c>
      <c r="C43" s="3" t="s">
        <v>16</v>
      </c>
      <c r="D43" s="3">
        <v>2569</v>
      </c>
      <c r="E43" s="3" t="s">
        <v>30</v>
      </c>
      <c r="F43" s="3" t="s">
        <v>105</v>
      </c>
      <c r="G43" s="3" t="s">
        <v>106</v>
      </c>
      <c r="H43" s="3" t="s">
        <v>36</v>
      </c>
      <c r="I43" s="4">
        <v>51</v>
      </c>
      <c r="J43" s="13" t="s">
        <v>29</v>
      </c>
    </row>
    <row r="44" spans="1:10" ht="21" customHeight="1">
      <c r="A44" s="9">
        <v>143</v>
      </c>
      <c r="B44" s="12">
        <v>46240</v>
      </c>
      <c r="C44" s="3" t="s">
        <v>17</v>
      </c>
      <c r="D44" s="3">
        <v>2569</v>
      </c>
      <c r="E44" s="3" t="s">
        <v>27</v>
      </c>
      <c r="F44" s="3" t="s">
        <v>107</v>
      </c>
      <c r="G44" s="3" t="s">
        <v>31</v>
      </c>
      <c r="H44" s="3" t="s">
        <v>32</v>
      </c>
      <c r="I44" s="4">
        <v>45</v>
      </c>
      <c r="J44" s="13" t="s">
        <v>29</v>
      </c>
    </row>
    <row r="45" spans="1:10" ht="21" customHeight="1">
      <c r="A45" s="9">
        <v>144</v>
      </c>
      <c r="B45" s="12">
        <v>46240</v>
      </c>
      <c r="C45" s="3" t="s">
        <v>17</v>
      </c>
      <c r="D45" s="3">
        <v>2569</v>
      </c>
      <c r="E45" s="3" t="s">
        <v>30</v>
      </c>
      <c r="F45" s="3" t="s">
        <v>108</v>
      </c>
      <c r="G45" s="3" t="s">
        <v>50</v>
      </c>
      <c r="H45" s="3" t="s">
        <v>32</v>
      </c>
      <c r="I45" s="4">
        <v>42</v>
      </c>
      <c r="J45" s="13" t="s">
        <v>29</v>
      </c>
    </row>
    <row r="46" spans="1:10" ht="21" customHeight="1">
      <c r="A46" s="9">
        <v>145</v>
      </c>
      <c r="B46" s="12">
        <v>46261</v>
      </c>
      <c r="C46" s="3" t="s">
        <v>17</v>
      </c>
      <c r="D46" s="3">
        <v>2569</v>
      </c>
      <c r="E46" s="3" t="s">
        <v>30</v>
      </c>
      <c r="F46" s="3" t="s">
        <v>109</v>
      </c>
      <c r="G46" s="3" t="s">
        <v>53</v>
      </c>
      <c r="H46" s="3" t="s">
        <v>32</v>
      </c>
      <c r="I46" s="4">
        <v>60</v>
      </c>
      <c r="J46" s="13" t="s">
        <v>29</v>
      </c>
    </row>
    <row r="47" spans="1:10" ht="21" customHeight="1">
      <c r="A47" s="9">
        <v>146</v>
      </c>
      <c r="B47" s="12">
        <v>46262</v>
      </c>
      <c r="C47" s="3" t="s">
        <v>17</v>
      </c>
      <c r="D47" s="3">
        <v>2569</v>
      </c>
      <c r="E47" s="3" t="s">
        <v>27</v>
      </c>
      <c r="F47" s="3" t="s">
        <v>110</v>
      </c>
      <c r="G47" s="3" t="s">
        <v>54</v>
      </c>
      <c r="H47" s="3" t="s">
        <v>36</v>
      </c>
      <c r="I47" s="4">
        <v>140</v>
      </c>
      <c r="J47" s="13" t="s">
        <v>29</v>
      </c>
    </row>
    <row r="48" spans="1:10" ht="21" customHeight="1">
      <c r="A48" s="9">
        <v>147</v>
      </c>
      <c r="B48" s="12">
        <v>46262</v>
      </c>
      <c r="C48" s="3" t="s">
        <v>17</v>
      </c>
      <c r="D48" s="3">
        <v>2569</v>
      </c>
      <c r="E48" s="3" t="s">
        <v>30</v>
      </c>
      <c r="F48" s="3" t="s">
        <v>111</v>
      </c>
      <c r="G48" s="3" t="s">
        <v>47</v>
      </c>
      <c r="H48" s="3" t="s">
        <v>36</v>
      </c>
      <c r="I48" s="4">
        <v>50</v>
      </c>
      <c r="J48" s="13" t="s">
        <v>29</v>
      </c>
    </row>
    <row r="49" spans="1:10" ht="21" customHeight="1">
      <c r="A49" s="9">
        <v>148</v>
      </c>
      <c r="B49" s="12">
        <v>46265</v>
      </c>
      <c r="C49" s="3" t="s">
        <v>17</v>
      </c>
      <c r="D49" s="3">
        <v>2569</v>
      </c>
      <c r="E49" s="3" t="s">
        <v>27</v>
      </c>
      <c r="F49" s="3" t="s">
        <v>112</v>
      </c>
      <c r="G49" s="3" t="s">
        <v>62</v>
      </c>
      <c r="H49" s="3" t="s">
        <v>36</v>
      </c>
      <c r="I49" s="4">
        <v>66</v>
      </c>
      <c r="J49" s="13" t="s">
        <v>29</v>
      </c>
    </row>
    <row r="50" spans="1:10" ht="21" customHeight="1">
      <c r="A50" s="9">
        <v>149</v>
      </c>
      <c r="B50" s="12">
        <v>46267</v>
      </c>
      <c r="C50" s="3" t="s">
        <v>18</v>
      </c>
      <c r="D50" s="3">
        <v>2569</v>
      </c>
      <c r="E50" s="3" t="s">
        <v>44</v>
      </c>
      <c r="F50" s="3" t="s">
        <v>113</v>
      </c>
      <c r="G50" s="3" t="s">
        <v>92</v>
      </c>
      <c r="H50" s="3" t="s">
        <v>36</v>
      </c>
      <c r="I50" s="4">
        <v>45</v>
      </c>
      <c r="J50" s="13" t="s">
        <v>29</v>
      </c>
    </row>
    <row r="51" spans="1:10" ht="21" customHeight="1">
      <c r="A51" s="9">
        <v>150</v>
      </c>
      <c r="B51" s="12">
        <v>46268</v>
      </c>
      <c r="C51" s="3" t="s">
        <v>18</v>
      </c>
      <c r="D51" s="3">
        <v>2569</v>
      </c>
      <c r="E51" s="3" t="s">
        <v>30</v>
      </c>
      <c r="F51" s="3" t="s">
        <v>114</v>
      </c>
      <c r="G51" s="3" t="s">
        <v>38</v>
      </c>
      <c r="H51" s="3" t="s">
        <v>32</v>
      </c>
      <c r="I51" s="4">
        <v>90</v>
      </c>
      <c r="J51" s="13" t="s">
        <v>29</v>
      </c>
    </row>
    <row r="52" spans="1:10" ht="21" customHeight="1">
      <c r="A52" s="9">
        <v>151</v>
      </c>
      <c r="B52" s="12">
        <v>46269</v>
      </c>
      <c r="C52" s="3" t="s">
        <v>18</v>
      </c>
      <c r="D52" s="3">
        <v>2569</v>
      </c>
      <c r="E52" s="3" t="s">
        <v>27</v>
      </c>
      <c r="F52" s="3" t="s">
        <v>115</v>
      </c>
      <c r="G52" s="3" t="s">
        <v>31</v>
      </c>
      <c r="H52" s="3" t="s">
        <v>32</v>
      </c>
      <c r="I52" s="4">
        <v>200</v>
      </c>
      <c r="J52" s="13" t="s">
        <v>29</v>
      </c>
    </row>
    <row r="53" spans="1:10" ht="21" customHeight="1">
      <c r="A53" s="9">
        <v>152</v>
      </c>
      <c r="B53" s="12">
        <v>46271</v>
      </c>
      <c r="C53" s="3" t="s">
        <v>18</v>
      </c>
      <c r="D53" s="3">
        <v>2569</v>
      </c>
      <c r="E53" s="3" t="s">
        <v>27</v>
      </c>
      <c r="F53" s="3" t="s">
        <v>116</v>
      </c>
      <c r="G53" s="3" t="s">
        <v>116</v>
      </c>
      <c r="H53" s="3" t="s">
        <v>32</v>
      </c>
      <c r="I53" s="4">
        <v>45</v>
      </c>
      <c r="J53" s="13" t="s">
        <v>29</v>
      </c>
    </row>
    <row r="54" spans="1:10" ht="21" customHeight="1">
      <c r="A54" s="9">
        <v>153</v>
      </c>
      <c r="B54" s="12">
        <v>46273</v>
      </c>
      <c r="C54" s="3" t="s">
        <v>18</v>
      </c>
      <c r="D54" s="3">
        <v>2569</v>
      </c>
      <c r="E54" s="3" t="s">
        <v>27</v>
      </c>
      <c r="F54" s="3" t="s">
        <v>117</v>
      </c>
      <c r="G54" s="3" t="s">
        <v>92</v>
      </c>
      <c r="H54" s="3" t="s">
        <v>36</v>
      </c>
      <c r="I54" s="4">
        <v>35</v>
      </c>
      <c r="J54" s="13" t="s">
        <v>29</v>
      </c>
    </row>
    <row r="55" spans="1:10" ht="21" customHeight="1">
      <c r="A55" s="9">
        <v>154</v>
      </c>
      <c r="B55" s="12">
        <v>46276</v>
      </c>
      <c r="C55" s="3" t="s">
        <v>18</v>
      </c>
      <c r="D55" s="3">
        <v>2569</v>
      </c>
      <c r="E55" s="3" t="s">
        <v>30</v>
      </c>
      <c r="F55" s="3" t="s">
        <v>118</v>
      </c>
      <c r="G55" s="3" t="s">
        <v>58</v>
      </c>
      <c r="H55" s="3" t="s">
        <v>40</v>
      </c>
      <c r="I55" s="4">
        <v>63</v>
      </c>
      <c r="J55" s="13" t="s">
        <v>29</v>
      </c>
    </row>
    <row r="56" spans="1:10" ht="21" customHeight="1">
      <c r="A56" s="9">
        <v>155</v>
      </c>
      <c r="B56" s="12">
        <v>46282</v>
      </c>
      <c r="C56" s="3" t="s">
        <v>18</v>
      </c>
      <c r="D56" s="3">
        <v>2569</v>
      </c>
      <c r="E56" s="3" t="s">
        <v>27</v>
      </c>
      <c r="F56" s="3" t="s">
        <v>119</v>
      </c>
      <c r="G56" s="3" t="s">
        <v>50</v>
      </c>
      <c r="H56" s="3" t="s">
        <v>32</v>
      </c>
      <c r="I56" s="4">
        <v>46</v>
      </c>
      <c r="J56" s="13" t="s">
        <v>29</v>
      </c>
    </row>
    <row r="57" spans="1:10" ht="21" customHeight="1">
      <c r="A57" s="10">
        <v>156</v>
      </c>
      <c r="B57" s="14">
        <v>46283</v>
      </c>
      <c r="C57" s="11" t="s">
        <v>18</v>
      </c>
      <c r="D57" s="11">
        <v>2569</v>
      </c>
      <c r="E57" s="11" t="s">
        <v>30</v>
      </c>
      <c r="F57" s="11" t="s">
        <v>120</v>
      </c>
      <c r="G57" s="11" t="s">
        <v>50</v>
      </c>
      <c r="H57" s="11" t="s">
        <v>32</v>
      </c>
      <c r="I57" s="15">
        <v>46</v>
      </c>
      <c r="J57" s="16" t="s">
        <v>29</v>
      </c>
    </row>
    <row r="58" spans="1:10" ht="21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21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21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21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ht="21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ht="21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21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ht="21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ht="21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ht="21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21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ht="21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ht="21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ht="21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ht="21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ht="21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ht="21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21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ht="21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ht="21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ht="21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ht="21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ht="21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ht="21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ht="21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ht="21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ht="21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ht="21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ht="21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ht="21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ht="21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ht="21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ht="21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ht="21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ht="21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ht="21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ht="21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ht="21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ht="21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ht="21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ht="21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ht="21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ht="21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ht="21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ht="21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ht="21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ht="21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ht="21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</sheetData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ภาพรวม</vt:lpstr>
      <vt:lpstr>ข้อมูลรายคณะ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narai</dc:creator>
  <cp:lastModifiedBy>Pnarai 01</cp:lastModifiedBy>
  <cp:lastPrinted>2026-09-22T07:41:55Z</cp:lastPrinted>
  <dcterms:created xsi:type="dcterms:W3CDTF">2026-10-08T03:53:20Z</dcterms:created>
  <dcterms:modified xsi:type="dcterms:W3CDTF">2026-10-08T03:54:44Z</dcterms:modified>
</cp:coreProperties>
</file>